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<sst xmlns="http://schemas.openxmlformats.org/spreadsheetml/2006/main" count="390" uniqueCount="124">
  <si>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</si>
  <si>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</si>
  <si>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</si>
  <si>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</si>
  <si>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</si>
  <si>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</si>
  <si>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</si>
  <si>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</si>
  <si>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</si>
  <si>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</si>
  <si>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</si>
  <si>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</si>
  <si>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</si>
  <si>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</si>
  <si>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</si>
  <si>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</si>
  <si>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</si>
  <si>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</si>
  <si>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</si>
  <si>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</si>
  <si>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</si>
  <si>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</si>
  <si>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</si>
  <si>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</si>
  <si>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</si>
  <si>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</si>
  <si>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</si>
  <si>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</si>
  <si>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</si>
  <si>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</si>
  <si>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</si>
  <si>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</si>
  <si>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</si>
  <si>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</si>
  <si>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</si>
  <si>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</si>
  <si>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</si>
  <si>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</si>
  <si>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</si>
  <si>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</si>
  <si>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</si>
  <si>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</si>
  <si>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</si>
  <si>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</si>
  <si>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</si>
  <si>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</si>
  <si>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</si>
  <si>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</si>
  <si>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</si>
  <si>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</si>
  <si>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</si>
  <si>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</si>
  <si>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</si>
  <si>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</si>
  <si>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</si>
  <si>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</si>
  <si>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</si>
  <si>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</si>
  <si>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</si>
  <si>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</si>
  <si>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</si>
  <si>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</si>
  <si>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</si>
  <si>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</si>
  <si>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</si>
  <si>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</si>
  <si>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</si>
  <si>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</si>
  <si>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</si>
  <si>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</si>
  <si>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</si>
  <si>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</si>
  <si>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</si>
  <si>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</si>
  <si>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</si>
  <si>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</si>
  <si>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</si>
  <si>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</si>
  <si>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</si>
  <si>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</si>
  <si>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</si>
  <si>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</si>
  <si>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</si>
  <si>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</si>
  <si>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</si>
  <si>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</si>
  <si>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</si>
  <si>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</si>
  <si>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</si>
  <si>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</si>
  <si>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</si>
  <si>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</si>
  <si>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</si>
  <si>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</si>
  <si>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</si>
  <si>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</si>
  <si>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</si>
  <si>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</si>
  <si>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</si>
  <si>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</si>
  <si>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</si>
  <si>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</si>
  <si>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</si>
  <si>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</si>
  <si>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</si>
  <si>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</si>
  <si>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</si>
  <si>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</si>
  <si>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</si>
  <si>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</si>
  <si>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</si>
  <si>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</si>
  <si>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</si>
  <si>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</si>
  <si>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</si>
  <si>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</si>
  <si>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</si>
  <si>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</si>
  <si>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</si>
  <si>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план на січень-жовтень 2017р.</t>
  </si>
  <si>
    <t>станом на 13.10.2017</t>
  </si>
  <si>
    <r>
      <t xml:space="preserve">станом на 13.10.2017р.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</si>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</sst>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750870"/>
        <c:axId val="15757831"/>
      </c:lineChart>
      <c:catAx>
        <c:axId val="17508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57831"/>
        <c:crosses val="autoZero"/>
        <c:auto val="0"/>
        <c:lblOffset val="100"/>
        <c:tickLblSkip val="1"/>
        <c:noMultiLvlLbl val="0"/>
      </c:catAx>
      <c:valAx>
        <c:axId val="157578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508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46426640"/>
        <c:axId val="15186577"/>
      </c:lineChart>
      <c:catAx>
        <c:axId val="464266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86577"/>
        <c:crosses val="autoZero"/>
        <c:auto val="0"/>
        <c:lblOffset val="100"/>
        <c:tickLblSkip val="1"/>
        <c:noMultiLvlLbl val="0"/>
      </c:catAx>
      <c:valAx>
        <c:axId val="15186577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2664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13.10.2017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461466"/>
        <c:axId val="22153195"/>
      </c:bar3DChart>
      <c:catAx>
        <c:axId val="246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53195"/>
        <c:crosses val="autoZero"/>
        <c:auto val="1"/>
        <c:lblOffset val="100"/>
        <c:tickLblSkip val="1"/>
        <c:noMultiLvlLbl val="0"/>
      </c:catAx>
      <c:valAx>
        <c:axId val="22153195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1466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5161028"/>
        <c:axId val="49578341"/>
      </c:bar3DChart>
      <c:catAx>
        <c:axId val="6516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578341"/>
        <c:crosses val="autoZero"/>
        <c:auto val="1"/>
        <c:lblOffset val="100"/>
        <c:tickLblSkip val="1"/>
        <c:noMultiLvlLbl val="0"/>
      </c:catAx>
      <c:valAx>
        <c:axId val="49578341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6102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7602752"/>
        <c:axId val="1315905"/>
      </c:lineChart>
      <c:catAx>
        <c:axId val="76027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5905"/>
        <c:crosses val="autoZero"/>
        <c:auto val="0"/>
        <c:lblOffset val="100"/>
        <c:tickLblSkip val="1"/>
        <c:noMultiLvlLbl val="0"/>
      </c:catAx>
      <c:valAx>
        <c:axId val="131590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0275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1843146"/>
        <c:axId val="39479451"/>
      </c:lineChart>
      <c:catAx>
        <c:axId val="118431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79451"/>
        <c:crosses val="autoZero"/>
        <c:auto val="0"/>
        <c:lblOffset val="100"/>
        <c:tickLblSkip val="1"/>
        <c:noMultiLvlLbl val="0"/>
      </c:catAx>
      <c:valAx>
        <c:axId val="394794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8431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9770740"/>
        <c:axId val="43718933"/>
      </c:lineChart>
      <c:catAx>
        <c:axId val="197707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18933"/>
        <c:crosses val="autoZero"/>
        <c:auto val="0"/>
        <c:lblOffset val="100"/>
        <c:tickLblSkip val="1"/>
        <c:noMultiLvlLbl val="0"/>
      </c:catAx>
      <c:valAx>
        <c:axId val="4371893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7074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7926078"/>
        <c:axId val="51572655"/>
      </c:lineChart>
      <c:catAx>
        <c:axId val="579260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72655"/>
        <c:crosses val="autoZero"/>
        <c:auto val="0"/>
        <c:lblOffset val="100"/>
        <c:tickLblSkip val="1"/>
        <c:noMultiLvlLbl val="0"/>
      </c:catAx>
      <c:valAx>
        <c:axId val="515726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92607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1500712"/>
        <c:axId val="16635497"/>
      </c:lineChart>
      <c:catAx>
        <c:axId val="615007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35497"/>
        <c:crosses val="autoZero"/>
        <c:auto val="0"/>
        <c:lblOffset val="100"/>
        <c:tickLblSkip val="1"/>
        <c:noMultiLvlLbl val="0"/>
      </c:catAx>
      <c:valAx>
        <c:axId val="166354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50071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5501746"/>
        <c:axId val="5297987"/>
      </c:lineChart>
      <c:catAx>
        <c:axId val="155017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987"/>
        <c:crosses val="autoZero"/>
        <c:auto val="0"/>
        <c:lblOffset val="100"/>
        <c:tickLblSkip val="1"/>
        <c:noMultiLvlLbl val="0"/>
      </c:catAx>
      <c:valAx>
        <c:axId val="52979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50174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7681884"/>
        <c:axId val="26483773"/>
      </c:lineChart>
      <c:catAx>
        <c:axId val="476818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83773"/>
        <c:crosses val="autoZero"/>
        <c:auto val="0"/>
        <c:lblOffset val="100"/>
        <c:tickLblSkip val="1"/>
        <c:noMultiLvlLbl val="0"/>
      </c:catAx>
      <c:valAx>
        <c:axId val="264837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8188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37027366"/>
        <c:axId val="64810839"/>
      </c:lineChart>
      <c:catAx>
        <c:axId val="370273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10839"/>
        <c:crosses val="autoZero"/>
        <c:auto val="0"/>
        <c:lblOffset val="100"/>
        <c:tickLblSkip val="1"/>
        <c:noMultiLvlLbl val="0"/>
      </c:catAx>
      <c:valAx>
        <c:axId val="648108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02736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1 048 231,9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- 64 076,3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- 66 539,4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26630472.49999995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1.00635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3" sqref="H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118</v>
      </c>
      <c r="S1" s="129"/>
      <c r="T1" s="129"/>
      <c r="U1" s="129"/>
      <c r="V1" s="129"/>
      <c r="W1" s="130"/>
    </row>
    <row r="2" spans="1:23" ht="15" thickBot="1">
      <c r="A2" s="131" t="s">
        <v>120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121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AVERAGE(N4:N12)</f>
        <v>6500.417777777779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6500.4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6500.4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6500.4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6500.4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6500.4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6500.4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12.539999999999893</v>
      </c>
      <c r="N11" s="69">
        <v>5056.54</v>
      </c>
      <c r="O11" s="69">
        <v>3500</v>
      </c>
      <c r="P11" s="3">
        <f t="shared" si="2"/>
        <v>1.4447257142857142</v>
      </c>
      <c r="Q11" s="2">
        <v>6500.4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6500.4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8900</v>
      </c>
      <c r="P13" s="3">
        <f t="shared" si="2"/>
        <v>0</v>
      </c>
      <c r="Q13" s="2">
        <v>6500.4</v>
      </c>
      <c r="R13" s="75"/>
      <c r="S13" s="69"/>
      <c r="T13" s="76"/>
      <c r="U13" s="141"/>
      <c r="V13" s="142"/>
      <c r="W13" s="74">
        <f t="shared" si="3"/>
        <v>0</v>
      </c>
    </row>
    <row r="14" spans="1:23" ht="12.75">
      <c r="A14" s="10">
        <v>43025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7000</v>
      </c>
      <c r="P14" s="3">
        <f t="shared" si="2"/>
        <v>0</v>
      </c>
      <c r="Q14" s="2">
        <v>6500.4</v>
      </c>
      <c r="R14" s="75"/>
      <c r="S14" s="69"/>
      <c r="T14" s="80"/>
      <c r="U14" s="141"/>
      <c r="V14" s="142"/>
      <c r="W14" s="74">
        <f t="shared" si="3"/>
        <v>0</v>
      </c>
    </row>
    <row r="15" spans="1:23" ht="12.75">
      <c r="A15" s="10">
        <v>43026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6500.4</v>
      </c>
      <c r="R15" s="75"/>
      <c r="S15" s="69"/>
      <c r="T15" s="80"/>
      <c r="U15" s="141"/>
      <c r="V15" s="142"/>
      <c r="W15" s="74">
        <f t="shared" si="3"/>
        <v>0</v>
      </c>
    </row>
    <row r="16" spans="1:23" ht="12.75">
      <c r="A16" s="10">
        <v>43027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6500.4</v>
      </c>
      <c r="R16" s="75"/>
      <c r="S16" s="69"/>
      <c r="T16" s="80"/>
      <c r="U16" s="141"/>
      <c r="V16" s="142"/>
      <c r="W16" s="74">
        <f t="shared" si="3"/>
        <v>0</v>
      </c>
    </row>
    <row r="17" spans="1:23" ht="12.75">
      <c r="A17" s="10">
        <v>43028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7600</v>
      </c>
      <c r="P17" s="3">
        <f t="shared" si="2"/>
        <v>0</v>
      </c>
      <c r="Q17" s="2">
        <v>6500.4</v>
      </c>
      <c r="R17" s="75"/>
      <c r="S17" s="69"/>
      <c r="T17" s="80"/>
      <c r="U17" s="141"/>
      <c r="V17" s="142"/>
      <c r="W17" s="74">
        <f t="shared" si="3"/>
        <v>0</v>
      </c>
    </row>
    <row r="18" spans="1:23" ht="12.75">
      <c r="A18" s="10">
        <v>43031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8500</v>
      </c>
      <c r="P18" s="3">
        <f>N18/O18</f>
        <v>0</v>
      </c>
      <c r="Q18" s="2">
        <v>6500.4</v>
      </c>
      <c r="R18" s="75"/>
      <c r="S18" s="69"/>
      <c r="T18" s="76"/>
      <c r="U18" s="141"/>
      <c r="V18" s="142"/>
      <c r="W18" s="74">
        <f t="shared" si="3"/>
        <v>0</v>
      </c>
    </row>
    <row r="19" spans="1:23" ht="12.75">
      <c r="A19" s="10">
        <v>43032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6500.4</v>
      </c>
      <c r="R19" s="75"/>
      <c r="S19" s="69"/>
      <c r="T19" s="76"/>
      <c r="U19" s="141"/>
      <c r="V19" s="142"/>
      <c r="W19" s="74">
        <f t="shared" si="3"/>
        <v>0</v>
      </c>
    </row>
    <row r="20" spans="1:23" ht="12.75">
      <c r="A20" s="10">
        <v>43033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6500.4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43034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6500.4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43035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7200</v>
      </c>
      <c r="P22" s="3">
        <f>N22/O22</f>
        <v>0</v>
      </c>
      <c r="Q22" s="2">
        <v>6500.4</v>
      </c>
      <c r="R22" s="81"/>
      <c r="S22" s="80"/>
      <c r="T22" s="76"/>
      <c r="U22" s="141"/>
      <c r="V22" s="142"/>
      <c r="W22" s="74">
        <f t="shared" si="3"/>
        <v>0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16400</v>
      </c>
      <c r="P23" s="3">
        <f>N23/O23</f>
        <v>0</v>
      </c>
      <c r="Q23" s="2">
        <v>6500.4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7380-264.4</f>
        <v>7115.6</v>
      </c>
      <c r="P24" s="3">
        <f t="shared" si="2"/>
        <v>0</v>
      </c>
      <c r="Q24" s="2">
        <v>6500.4</v>
      </c>
      <c r="R24" s="81"/>
      <c r="S24" s="80"/>
      <c r="T24" s="76"/>
      <c r="U24" s="141"/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23825.700000000004</v>
      </c>
      <c r="C25" s="92">
        <f t="shared" si="4"/>
        <v>21226.699999999997</v>
      </c>
      <c r="D25" s="115">
        <f t="shared" si="4"/>
        <v>214.6</v>
      </c>
      <c r="E25" s="115">
        <f t="shared" si="4"/>
        <v>21012.1</v>
      </c>
      <c r="F25" s="92">
        <f t="shared" si="4"/>
        <v>704.2</v>
      </c>
      <c r="G25" s="92">
        <f t="shared" si="4"/>
        <v>1620.2999999999997</v>
      </c>
      <c r="H25" s="92">
        <f t="shared" si="4"/>
        <v>7814.599999999999</v>
      </c>
      <c r="I25" s="92">
        <f t="shared" si="4"/>
        <v>709.85</v>
      </c>
      <c r="J25" s="92">
        <f t="shared" si="4"/>
        <v>-158.40000000000003</v>
      </c>
      <c r="K25" s="92">
        <f t="shared" si="4"/>
        <v>534.9</v>
      </c>
      <c r="L25" s="92">
        <f t="shared" si="4"/>
        <v>2019</v>
      </c>
      <c r="M25" s="91">
        <f t="shared" si="4"/>
        <v>206.9100000000032</v>
      </c>
      <c r="N25" s="91">
        <f t="shared" si="4"/>
        <v>58503.76000000001</v>
      </c>
      <c r="O25" s="91">
        <f>SUM(O4:O24)</f>
        <v>142115.6</v>
      </c>
      <c r="P25" s="93">
        <f>N25/O25</f>
        <v>0.4116631812411868</v>
      </c>
      <c r="Q25" s="2"/>
      <c r="R25" s="82">
        <f>SUM(R4:R24)</f>
        <v>0</v>
      </c>
      <c r="S25" s="82">
        <f>SUM(S4:S24)</f>
        <v>500.7</v>
      </c>
      <c r="T25" s="82">
        <f>SUM(T4:T24)</f>
        <v>1463.8</v>
      </c>
      <c r="U25" s="147">
        <f>SUM(U4:U24)</f>
        <v>2</v>
      </c>
      <c r="V25" s="148"/>
      <c r="W25" s="82">
        <f>R25+S25+U25+T25+V25</f>
        <v>1966.5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43021</v>
      </c>
      <c r="S30" s="153">
        <v>1.00635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43021</v>
      </c>
      <c r="S40" s="152">
        <v>26630.472499999953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G54" sqref="G54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122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123</v>
      </c>
      <c r="P27" s="173"/>
    </row>
    <row r="28" spans="1:16" ht="30.75" customHeight="1">
      <c r="A28" s="163"/>
      <c r="B28" s="48" t="s">
        <v>119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вересень!S40</f>
        <v>26630.472499999953</v>
      </c>
      <c r="B29" s="49">
        <v>30030</v>
      </c>
      <c r="C29" s="49">
        <v>6228.46</v>
      </c>
      <c r="D29" s="49">
        <v>58649.11</v>
      </c>
      <c r="E29" s="49">
        <v>504.46</v>
      </c>
      <c r="F29" s="49">
        <v>31600</v>
      </c>
      <c r="G29" s="49">
        <v>13037.23</v>
      </c>
      <c r="H29" s="49">
        <v>10</v>
      </c>
      <c r="I29" s="49">
        <v>12</v>
      </c>
      <c r="J29" s="49"/>
      <c r="K29" s="49"/>
      <c r="L29" s="63">
        <f>H29+F29+D29+J29+B29</f>
        <v>120289.11</v>
      </c>
      <c r="M29" s="50">
        <f>C29+E29+G29+I29</f>
        <v>19782.15</v>
      </c>
      <c r="N29" s="51">
        <f>M29-L29</f>
        <v>-100506.95999999999</v>
      </c>
      <c r="O29" s="174">
        <f>вересень!S30</f>
        <v>1.00635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613640</v>
      </c>
      <c r="C48" s="32">
        <v>575757.24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151917</v>
      </c>
      <c r="C49" s="32">
        <v>139421.51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166858.74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19343.09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91358.12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27570.97000000002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1048231.88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6228.46</v>
      </c>
    </row>
    <row r="59" spans="1:3" ht="25.5">
      <c r="A59" s="83" t="s">
        <v>54</v>
      </c>
      <c r="B59" s="9">
        <f>D29</f>
        <v>58649.11</v>
      </c>
      <c r="C59" s="9">
        <f>E29</f>
        <v>504.46</v>
      </c>
    </row>
    <row r="60" spans="1:3" ht="12.75">
      <c r="A60" s="83" t="s">
        <v>55</v>
      </c>
      <c r="B60" s="9">
        <f>F29</f>
        <v>31600</v>
      </c>
      <c r="C60" s="9">
        <f>G29</f>
        <v>13037.23</v>
      </c>
    </row>
    <row r="61" spans="1:3" ht="25.5">
      <c r="A61" s="83" t="s">
        <v>56</v>
      </c>
      <c r="B61" s="9">
        <f>H29</f>
        <v>10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87</v>
      </c>
      <c r="S1" s="129"/>
      <c r="T1" s="129"/>
      <c r="U1" s="129"/>
      <c r="V1" s="129"/>
      <c r="W1" s="130"/>
    </row>
    <row r="2" spans="1:23" ht="15" thickBot="1">
      <c r="A2" s="131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92</v>
      </c>
      <c r="S1" s="129"/>
      <c r="T1" s="129"/>
      <c r="U1" s="129"/>
      <c r="V1" s="129"/>
      <c r="W1" s="130"/>
    </row>
    <row r="2" spans="1:23" ht="15" thickBot="1">
      <c r="A2" s="131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95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98</v>
      </c>
      <c r="S1" s="129"/>
      <c r="T1" s="129"/>
      <c r="U1" s="129"/>
      <c r="V1" s="129"/>
      <c r="W1" s="130"/>
    </row>
    <row r="2" spans="1:23" ht="15" thickBot="1">
      <c r="A2" s="131" t="s">
        <v>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100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103</v>
      </c>
      <c r="S1" s="129"/>
      <c r="T1" s="129"/>
      <c r="U1" s="129"/>
      <c r="V1" s="129"/>
      <c r="W1" s="130"/>
    </row>
    <row r="2" spans="1:23" ht="15" thickBot="1">
      <c r="A2" s="131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f>'[2]липень'!$D$97</f>
        <v>1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 t="e">
        <f>#REF!/1000</f>
        <v>#REF!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107</v>
      </c>
      <c r="S1" s="129"/>
      <c r="T1" s="129"/>
      <c r="U1" s="129"/>
      <c r="V1" s="129"/>
      <c r="W1" s="130"/>
    </row>
    <row r="2" spans="1:23" ht="15" thickBot="1">
      <c r="A2" s="131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f>'[4]серпень'!$D$97</f>
        <v>50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113</v>
      </c>
      <c r="S1" s="129"/>
      <c r="T1" s="129"/>
      <c r="U1" s="129"/>
      <c r="V1" s="129"/>
      <c r="W1" s="130"/>
    </row>
    <row r="2" spans="1:23" ht="15" thickBot="1">
      <c r="A2" s="131" t="s">
        <v>114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'[5]вересень'!$D$97</f>
        <v>1.00635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f>'[3]залишки'!$K$6/1000</f>
        <v>26630.472499999953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2017-10-13T08:17:09Z</dcterms:modified>
  <cp:category/>
  <cp:version/>
  <cp:contentType/>
  <cp:contentStatus/>
</cp:coreProperties>
</file>